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55" windowHeight="7320" activeTab="0"/>
  </bookViews>
  <sheets>
    <sheet name="Nam 2017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<sst xmlns="http://schemas.openxmlformats.org/spreadsheetml/2006/main" count="68" uniqueCount="41">
  <si>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Tổng cộng</t>
  </si>
  <si>
    <t>STT</t>
  </si>
  <si>
    <t>Nội dung</t>
  </si>
  <si>
    <t>Đơn vị</t>
  </si>
  <si>
    <t>UBND Phường 1</t>
  </si>
  <si>
    <t>UBND Phường 3</t>
  </si>
  <si>
    <t>UBND Phường 8</t>
  </si>
  <si>
    <t>UBND Phường 14</t>
  </si>
  <si>
    <t>UBND Phường 16</t>
  </si>
  <si>
    <t>ỦY BAN NHÂN DÂN QUẬN 4</t>
  </si>
  <si>
    <t>CỘNG HÒA XÃ HỘI CHỦ NGHĨA VIỆT NAM</t>
  </si>
  <si>
    <t>Độc lập - Tự do - Hạnh phúc</t>
  </si>
  <si>
    <t>UBND Phường 15</t>
  </si>
  <si>
    <t>Bệnh viện Quận 4</t>
  </si>
  <si>
    <t>Liên đoàn Lao động Quận 4</t>
  </si>
  <si>
    <t>Phòng Kinh tế Quận 4</t>
  </si>
  <si>
    <t>UBND Phường 4</t>
  </si>
  <si>
    <t>UBND Phường 5</t>
  </si>
  <si>
    <t>UBND Phường 6</t>
  </si>
  <si>
    <t>UBND Phường 9</t>
  </si>
  <si>
    <t>UBND Phường 10</t>
  </si>
  <si>
    <t>UBND Phường 13</t>
  </si>
  <si>
    <t>CTY TNHH TAN KY THUY</t>
  </si>
  <si>
    <t>UBND Phường 2</t>
  </si>
  <si>
    <t>Phòng TC-KH Quận 4</t>
  </si>
  <si>
    <t>Trung tâm Y tế Quận 4</t>
  </si>
  <si>
    <t>Quỹ Phòng, chống thiên tai</t>
  </si>
  <si>
    <t>CBCCVC</t>
  </si>
  <si>
    <t>Phòng Quản lý đô thị Quận 4</t>
  </si>
  <si>
    <t>Công ty TNHH TV DT ECOLAW</t>
  </si>
  <si>
    <t>Phòng LĐTBXH Quận 4</t>
  </si>
  <si>
    <t xml:space="preserve">Công ty TNHH FOSSIL Việt Nam </t>
  </si>
  <si>
    <t>CTY TNHH MY THUAT TT &amp; QC DAT SANG TAO</t>
  </si>
  <si>
    <t>Công ty TNHH MTV DVCI Quận 4</t>
  </si>
  <si>
    <t>Phòng Tài nguyên và Môi trường Quận 4</t>
  </si>
  <si>
    <t>UBND Phường 18</t>
  </si>
  <si>
    <t>Tổng số thu</t>
  </si>
  <si>
    <t>Hộ dân (95%)</t>
  </si>
  <si>
    <t>Doanh nghiệp (100%)</t>
  </si>
  <si>
    <t>Đơn vị tính: Đồng</t>
  </si>
  <si>
    <t>BẢNG THU - NỘP QUỸ PHÒNG, CHỐNG THIÊN TAI NĂM 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</si>
</sst>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#,##0.0"/>
  </numFmts>
  <fonts count="59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1"/>
      <color indexed="12"/>
      <name val="Calibri"/>
      <family val="2"/>
    </font>
    <font>
      <sz val="13"/>
      <name val="Times New Roman"/>
      <family val="2"/>
    </font>
    <font>
      <sz val="11"/>
      <name val="Calibri"/>
      <family val="2"/>
    </font>
    <font>
      <b/>
      <sz val="10"/>
      <name val="Arial"/>
      <family val="2"/>
    </font>
    <font>
      <sz val="13"/>
      <color indexed="8"/>
      <name val="Times New Roman"/>
      <family val="2"/>
    </font>
    <font>
      <sz val="11"/>
      <name val="Times New Roman"/>
      <family val="1"/>
    </font>
    <font>
      <sz val="12"/>
      <name val=".VnTime"/>
      <family val="2"/>
    </font>
    <font>
      <b/>
      <sz val="15"/>
      <name val="Times New Roman"/>
      <family val="1"/>
    </font>
    <font>
      <sz val="9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sz val="12"/>
      <name val="Cambria"/>
      <family val="1"/>
    </font>
    <font>
      <sz val="13"/>
      <name val="Cambria"/>
      <family val="1"/>
    </font>
    <font>
      <b/>
      <sz val="13"/>
      <name val="Cambria"/>
      <family val="1"/>
    </font>
    <font>
      <i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17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8" fillId="0" borderId="0" xfId="0" applyFont="1" applyAlignment="1">
      <alignment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41" fontId="12" fillId="0" borderId="0" xfId="0" applyNumberFormat="1" applyFont="1" applyAlignment="1">
      <alignment/>
    </xf>
    <xf numFmtId="173" fontId="0" fillId="0" borderId="0" xfId="42" applyNumberFormat="1" applyBorder="1" applyAlignment="1">
      <alignment/>
    </xf>
    <xf numFmtId="17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41" fontId="0" fillId="0" borderId="0" xfId="0" applyNumberFormat="1" applyFill="1" applyAlignment="1">
      <alignment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3" fontId="37" fillId="0" borderId="0" xfId="42" applyNumberFormat="1" applyFont="1" applyBorder="1" applyAlignment="1">
      <alignment horizontal="center"/>
    </xf>
    <xf numFmtId="173" fontId="3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0" xfId="42" applyNumberFormat="1" applyFont="1" applyBorder="1" applyAlignment="1">
      <alignment/>
    </xf>
    <xf numFmtId="3" fontId="17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173" fontId="2" fillId="0" borderId="0" xfId="0" applyNumberFormat="1" applyFont="1" applyBorder="1" applyAlignment="1">
      <alignment/>
    </xf>
    <xf numFmtId="41" fontId="10" fillId="0" borderId="10" xfId="0" applyNumberFormat="1" applyFont="1" applyBorder="1" applyAlignment="1">
      <alignment/>
    </xf>
    <xf numFmtId="173" fontId="10" fillId="0" borderId="10" xfId="42" applyNumberFormat="1" applyFont="1" applyBorder="1" applyAlignment="1">
      <alignment/>
    </xf>
    <xf numFmtId="0" fontId="10" fillId="0" borderId="10" xfId="0" applyFont="1" applyBorder="1" applyAlignment="1" quotePrefix="1">
      <alignment horizontal="center" vertical="center"/>
    </xf>
    <xf numFmtId="0" fontId="10" fillId="0" borderId="10" xfId="0" applyFont="1" applyBorder="1" applyAlignment="1">
      <alignment wrapText="1"/>
    </xf>
    <xf numFmtId="41" fontId="39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173" fontId="18" fillId="0" borderId="10" xfId="42" applyNumberFormat="1" applyFont="1" applyBorder="1" applyAlignment="1">
      <alignment/>
    </xf>
    <xf numFmtId="173" fontId="18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10" fillId="0" borderId="10" xfId="0" applyFont="1" applyFill="1" applyBorder="1" applyAlignment="1">
      <alignment horizontal="left"/>
    </xf>
    <xf numFmtId="41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41" fontId="10" fillId="0" borderId="10" xfId="0" applyNumberFormat="1" applyFont="1" applyFill="1" applyBorder="1" applyAlignment="1">
      <alignment horizontal="right" vertical="center"/>
    </xf>
    <xf numFmtId="41" fontId="10" fillId="0" borderId="10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6" fillId="0" borderId="0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41" fontId="37" fillId="0" borderId="0" xfId="0" applyNumberFormat="1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right"/>
    </xf>
    <xf numFmtId="0" fontId="38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19050</xdr:rowOff>
    </xdr:from>
    <xdr:to>
      <xdr:col>1</xdr:col>
      <xdr:colOff>1209675</xdr:colOff>
      <xdr:row>1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657225" y="2190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</xdr:row>
      <xdr:rowOff>19050</xdr:rowOff>
    </xdr:from>
    <xdr:to>
      <xdr:col>5</xdr:col>
      <xdr:colOff>866775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6162675" y="4191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PageLayoutView="0" workbookViewId="0" topLeftCell="A1">
      <selection activeCell="B46" sqref="B46"/>
    </sheetView>
  </sheetViews>
  <sheetFormatPr defaultColWidth="9.140625" defaultRowHeight="12.75"/>
  <cols>
    <col min="1" max="1" width="7.140625" style="0" customWidth="1"/>
    <col min="2" max="3" width="31.8515625" style="0" customWidth="1"/>
    <col min="4" max="4" width="19.00390625" style="0" customWidth="1"/>
    <col min="5" max="5" width="15.8515625" style="0" customWidth="1"/>
    <col min="6" max="6" width="17.00390625" style="0" customWidth="1"/>
    <col min="7" max="7" width="17.28125" style="0" customWidth="1"/>
    <col min="8" max="8" width="21.28125" style="0" customWidth="1"/>
  </cols>
  <sheetData>
    <row r="1" spans="1:7" ht="15.75">
      <c r="A1" s="57" t="s">
        <v>9</v>
      </c>
      <c r="B1" s="57"/>
      <c r="D1" s="52" t="s">
        <v>10</v>
      </c>
      <c r="E1" s="52"/>
      <c r="F1" s="52"/>
      <c r="G1" s="52"/>
    </row>
    <row r="2" spans="1:7" ht="15.75">
      <c r="A2" s="52"/>
      <c r="B2" s="52"/>
      <c r="D2" s="52" t="s">
        <v>11</v>
      </c>
      <c r="E2" s="52"/>
      <c r="F2" s="52"/>
      <c r="G2" s="52"/>
    </row>
    <row r="3" spans="1:5" ht="15.75">
      <c r="A3" s="29"/>
      <c r="B3" s="29"/>
      <c r="D3" s="29"/>
      <c r="E3" s="29"/>
    </row>
    <row r="4" spans="1:7" ht="35.25" customHeight="1">
      <c r="A4" s="51" t="s">
        <v>40</v>
      </c>
      <c r="B4" s="51"/>
      <c r="C4" s="51"/>
      <c r="D4" s="51"/>
      <c r="E4" s="51"/>
      <c r="F4" s="51"/>
      <c r="G4" s="51"/>
    </row>
    <row r="5" spans="1:7" ht="23.25" customHeight="1">
      <c r="A5" s="25"/>
      <c r="B5" s="25"/>
      <c r="C5" s="25"/>
      <c r="D5" s="25"/>
      <c r="E5" s="25"/>
      <c r="F5" s="56" t="s">
        <v>39</v>
      </c>
      <c r="G5" s="56"/>
    </row>
    <row r="6" spans="1:7" ht="33">
      <c r="A6" s="37" t="s">
        <v>1</v>
      </c>
      <c r="B6" s="38" t="s">
        <v>3</v>
      </c>
      <c r="C6" s="37" t="s">
        <v>2</v>
      </c>
      <c r="D6" s="37" t="s">
        <v>36</v>
      </c>
      <c r="E6" s="37" t="s">
        <v>27</v>
      </c>
      <c r="F6" s="37" t="s">
        <v>37</v>
      </c>
      <c r="G6" s="38" t="s">
        <v>38</v>
      </c>
    </row>
    <row r="7" spans="1:7" s="6" customFormat="1" ht="16.5">
      <c r="A7" s="33">
        <v>1</v>
      </c>
      <c r="B7" s="41" t="s">
        <v>24</v>
      </c>
      <c r="C7" s="34" t="s">
        <v>26</v>
      </c>
      <c r="D7" s="35">
        <v>1610000</v>
      </c>
      <c r="E7" s="36">
        <f aca="true" t="shared" si="0" ref="E7:E14">D7</f>
        <v>1610000</v>
      </c>
      <c r="F7" s="43"/>
      <c r="G7" s="43"/>
    </row>
    <row r="8" spans="1:7" s="6" customFormat="1" ht="16.5">
      <c r="A8" s="33">
        <v>2</v>
      </c>
      <c r="B8" s="41" t="s">
        <v>15</v>
      </c>
      <c r="C8" s="34" t="s">
        <v>26</v>
      </c>
      <c r="D8" s="35">
        <v>2086608</v>
      </c>
      <c r="E8" s="36">
        <f t="shared" si="0"/>
        <v>2086608</v>
      </c>
      <c r="F8" s="43"/>
      <c r="G8" s="43"/>
    </row>
    <row r="9" spans="1:7" s="6" customFormat="1" ht="16.5">
      <c r="A9" s="33">
        <v>3</v>
      </c>
      <c r="B9" s="41" t="s">
        <v>14</v>
      </c>
      <c r="C9" s="34" t="s">
        <v>26</v>
      </c>
      <c r="D9" s="35">
        <v>1377000</v>
      </c>
      <c r="E9" s="36">
        <f t="shared" si="0"/>
        <v>1377000</v>
      </c>
      <c r="F9" s="43"/>
      <c r="G9" s="43"/>
    </row>
    <row r="10" spans="1:7" s="6" customFormat="1" ht="16.5">
      <c r="A10" s="33">
        <v>4</v>
      </c>
      <c r="B10" s="41" t="s">
        <v>25</v>
      </c>
      <c r="C10" s="34" t="s">
        <v>26</v>
      </c>
      <c r="D10" s="35">
        <v>23741000</v>
      </c>
      <c r="E10" s="36">
        <f t="shared" si="0"/>
        <v>23741000</v>
      </c>
      <c r="F10" s="43"/>
      <c r="G10" s="43"/>
    </row>
    <row r="11" spans="1:7" s="6" customFormat="1" ht="16.5">
      <c r="A11" s="33">
        <v>5</v>
      </c>
      <c r="B11" s="44" t="s">
        <v>28</v>
      </c>
      <c r="C11" s="34" t="s">
        <v>26</v>
      </c>
      <c r="D11" s="45">
        <f>3420000+3057000</f>
        <v>6477000</v>
      </c>
      <c r="E11" s="36">
        <f t="shared" si="0"/>
        <v>6477000</v>
      </c>
      <c r="F11" s="43"/>
      <c r="G11" s="43"/>
    </row>
    <row r="12" spans="1:7" s="6" customFormat="1" ht="16.5">
      <c r="A12" s="33">
        <v>6</v>
      </c>
      <c r="B12" s="44" t="s">
        <v>30</v>
      </c>
      <c r="C12" s="34" t="s">
        <v>26</v>
      </c>
      <c r="D12" s="45">
        <v>2760000</v>
      </c>
      <c r="E12" s="36">
        <f t="shared" si="0"/>
        <v>2760000</v>
      </c>
      <c r="F12" s="43"/>
      <c r="G12" s="43"/>
    </row>
    <row r="13" spans="1:7" s="6" customFormat="1" ht="33">
      <c r="A13" s="33">
        <v>7</v>
      </c>
      <c r="B13" s="46" t="s">
        <v>34</v>
      </c>
      <c r="C13" s="42" t="s">
        <v>26</v>
      </c>
      <c r="D13" s="47">
        <v>2658441</v>
      </c>
      <c r="E13" s="47">
        <f t="shared" si="0"/>
        <v>2658441</v>
      </c>
      <c r="F13" s="47"/>
      <c r="G13" s="47"/>
    </row>
    <row r="14" spans="1:7" s="6" customFormat="1" ht="16.5">
      <c r="A14" s="33">
        <v>8</v>
      </c>
      <c r="B14" s="44" t="s">
        <v>13</v>
      </c>
      <c r="C14" s="42" t="s">
        <v>26</v>
      </c>
      <c r="D14" s="47">
        <v>35803565</v>
      </c>
      <c r="E14" s="47">
        <f t="shared" si="0"/>
        <v>35803565</v>
      </c>
      <c r="F14" s="47"/>
      <c r="G14" s="47"/>
    </row>
    <row r="15" spans="1:7" s="6" customFormat="1" ht="33">
      <c r="A15" s="33">
        <v>9</v>
      </c>
      <c r="B15" s="46" t="s">
        <v>33</v>
      </c>
      <c r="C15" s="42" t="s">
        <v>26</v>
      </c>
      <c r="D15" s="47">
        <v>139358000</v>
      </c>
      <c r="E15" s="47"/>
      <c r="F15" s="47"/>
      <c r="G15" s="47">
        <f>D15</f>
        <v>139358000</v>
      </c>
    </row>
    <row r="16" spans="1:7" s="6" customFormat="1" ht="16.5">
      <c r="A16" s="33">
        <v>10</v>
      </c>
      <c r="B16" s="41" t="s">
        <v>4</v>
      </c>
      <c r="C16" s="34" t="s">
        <v>26</v>
      </c>
      <c r="D16" s="45">
        <f>65291700+12007250</f>
        <v>77298950</v>
      </c>
      <c r="E16" s="36"/>
      <c r="F16" s="31">
        <f>28391700+9647250</f>
        <v>38038950</v>
      </c>
      <c r="G16" s="31">
        <f>36900000+2360000</f>
        <v>39260000</v>
      </c>
    </row>
    <row r="17" spans="1:7" s="6" customFormat="1" ht="16.5">
      <c r="A17" s="33">
        <v>11</v>
      </c>
      <c r="B17" s="41" t="s">
        <v>23</v>
      </c>
      <c r="C17" s="34" t="s">
        <v>26</v>
      </c>
      <c r="D17" s="31">
        <v>41689000</v>
      </c>
      <c r="E17" s="36"/>
      <c r="F17" s="31">
        <v>36689000</v>
      </c>
      <c r="G17" s="31">
        <v>5000000</v>
      </c>
    </row>
    <row r="18" spans="1:7" s="6" customFormat="1" ht="16.5">
      <c r="A18" s="33">
        <v>12</v>
      </c>
      <c r="B18" s="41" t="s">
        <v>5</v>
      </c>
      <c r="C18" s="34" t="s">
        <v>26</v>
      </c>
      <c r="D18" s="31">
        <v>63849500</v>
      </c>
      <c r="E18" s="36"/>
      <c r="F18" s="31">
        <v>43538500</v>
      </c>
      <c r="G18" s="31">
        <v>20311000</v>
      </c>
    </row>
    <row r="19" spans="1:7" s="6" customFormat="1" ht="16.5">
      <c r="A19" s="33">
        <v>13</v>
      </c>
      <c r="B19" s="41" t="s">
        <v>16</v>
      </c>
      <c r="C19" s="34" t="s">
        <v>26</v>
      </c>
      <c r="D19" s="31">
        <v>74081000</v>
      </c>
      <c r="E19" s="36"/>
      <c r="F19" s="31">
        <v>58406000</v>
      </c>
      <c r="G19" s="31">
        <v>15675000</v>
      </c>
    </row>
    <row r="20" spans="1:7" s="6" customFormat="1" ht="16.5">
      <c r="A20" s="33">
        <v>14</v>
      </c>
      <c r="B20" s="41" t="s">
        <v>17</v>
      </c>
      <c r="C20" s="34" t="s">
        <v>26</v>
      </c>
      <c r="D20" s="31">
        <f>16864000+5009000</f>
        <v>21873000</v>
      </c>
      <c r="E20" s="36">
        <v>5009000</v>
      </c>
      <c r="F20" s="32">
        <v>7524000</v>
      </c>
      <c r="G20" s="32">
        <v>9340000</v>
      </c>
    </row>
    <row r="21" spans="1:7" s="6" customFormat="1" ht="16.5">
      <c r="A21" s="33">
        <v>15</v>
      </c>
      <c r="B21" s="41" t="s">
        <v>18</v>
      </c>
      <c r="C21" s="34" t="s">
        <v>26</v>
      </c>
      <c r="D21" s="35">
        <f>44209200+50896250+6593000</f>
        <v>101698450</v>
      </c>
      <c r="E21" s="36"/>
      <c r="F21" s="35">
        <f>44209200+16696250</f>
        <v>60905450</v>
      </c>
      <c r="G21" s="31">
        <f>34200000+6593000</f>
        <v>40793000</v>
      </c>
    </row>
    <row r="22" spans="1:7" s="6" customFormat="1" ht="16.5">
      <c r="A22" s="33">
        <v>16</v>
      </c>
      <c r="B22" s="41" t="s">
        <v>6</v>
      </c>
      <c r="C22" s="34" t="s">
        <v>26</v>
      </c>
      <c r="D22" s="35">
        <f>10307500+46324850</f>
        <v>56632350</v>
      </c>
      <c r="E22" s="36"/>
      <c r="F22" s="36">
        <v>35696250</v>
      </c>
      <c r="G22" s="31">
        <v>20936100</v>
      </c>
    </row>
    <row r="23" spans="1:8" s="6" customFormat="1" ht="16.5">
      <c r="A23" s="33">
        <v>17</v>
      </c>
      <c r="B23" s="41" t="s">
        <v>19</v>
      </c>
      <c r="C23" s="34" t="s">
        <v>26</v>
      </c>
      <c r="D23" s="31">
        <v>30384750</v>
      </c>
      <c r="E23" s="36"/>
      <c r="F23" s="36">
        <v>28884750</v>
      </c>
      <c r="G23" s="31">
        <v>1500000</v>
      </c>
      <c r="H23" s="49"/>
    </row>
    <row r="24" spans="1:7" s="6" customFormat="1" ht="16.5">
      <c r="A24" s="33">
        <v>18</v>
      </c>
      <c r="B24" s="41" t="s">
        <v>20</v>
      </c>
      <c r="C24" s="34" t="s">
        <v>26</v>
      </c>
      <c r="D24" s="31">
        <v>7974250</v>
      </c>
      <c r="E24" s="36"/>
      <c r="F24" s="32">
        <v>6474250</v>
      </c>
      <c r="G24" s="32">
        <v>1500000</v>
      </c>
    </row>
    <row r="25" spans="1:7" s="6" customFormat="1" ht="16.5">
      <c r="A25" s="33">
        <v>19</v>
      </c>
      <c r="B25" s="41" t="s">
        <v>21</v>
      </c>
      <c r="C25" s="34" t="s">
        <v>26</v>
      </c>
      <c r="D25" s="31">
        <v>22857000</v>
      </c>
      <c r="E25" s="36"/>
      <c r="F25" s="32">
        <v>17157000</v>
      </c>
      <c r="G25" s="32">
        <v>5700000</v>
      </c>
    </row>
    <row r="26" spans="1:7" s="6" customFormat="1" ht="16.5">
      <c r="A26" s="33">
        <v>20</v>
      </c>
      <c r="B26" s="41" t="s">
        <v>7</v>
      </c>
      <c r="C26" s="34" t="s">
        <v>26</v>
      </c>
      <c r="D26" s="45">
        <f>34591400+6054000</f>
        <v>40645400</v>
      </c>
      <c r="E26" s="36"/>
      <c r="F26" s="36">
        <f>D26</f>
        <v>40645400</v>
      </c>
      <c r="G26" s="43"/>
    </row>
    <row r="27" spans="1:7" s="6" customFormat="1" ht="16.5">
      <c r="A27" s="33">
        <v>21</v>
      </c>
      <c r="B27" s="41" t="s">
        <v>12</v>
      </c>
      <c r="C27" s="34" t="s">
        <v>26</v>
      </c>
      <c r="D27" s="35">
        <f>30737250+40641000+54305800</f>
        <v>125684050</v>
      </c>
      <c r="E27" s="36"/>
      <c r="F27" s="36">
        <f>49718250+9452500</f>
        <v>59170750</v>
      </c>
      <c r="G27" s="36">
        <f>21660000+44853300</f>
        <v>66513300</v>
      </c>
    </row>
    <row r="28" spans="1:7" s="6" customFormat="1" ht="16.5">
      <c r="A28" s="33">
        <v>22</v>
      </c>
      <c r="B28" s="41" t="s">
        <v>8</v>
      </c>
      <c r="C28" s="34" t="s">
        <v>26</v>
      </c>
      <c r="D28" s="31">
        <v>51339500</v>
      </c>
      <c r="E28" s="36"/>
      <c r="F28" s="36">
        <v>50739500</v>
      </c>
      <c r="G28" s="36">
        <v>600000</v>
      </c>
    </row>
    <row r="29" spans="1:7" s="6" customFormat="1" ht="16.5">
      <c r="A29" s="33">
        <v>23</v>
      </c>
      <c r="B29" s="41" t="s">
        <v>35</v>
      </c>
      <c r="C29" s="34" t="s">
        <v>26</v>
      </c>
      <c r="D29" s="31">
        <v>31877250</v>
      </c>
      <c r="E29" s="36"/>
      <c r="F29" s="32">
        <v>28552250</v>
      </c>
      <c r="G29" s="32">
        <v>3325000</v>
      </c>
    </row>
    <row r="30" spans="1:7" s="6" customFormat="1" ht="16.5">
      <c r="A30" s="33">
        <v>24</v>
      </c>
      <c r="B30" s="46" t="s">
        <v>22</v>
      </c>
      <c r="C30" s="34" t="s">
        <v>26</v>
      </c>
      <c r="D30" s="31">
        <v>500000</v>
      </c>
      <c r="E30" s="36"/>
      <c r="F30" s="36"/>
      <c r="G30" s="31">
        <v>500000</v>
      </c>
    </row>
    <row r="31" spans="1:7" s="6" customFormat="1" ht="33">
      <c r="A31" s="33">
        <v>25</v>
      </c>
      <c r="B31" s="46" t="s">
        <v>32</v>
      </c>
      <c r="C31" s="42" t="s">
        <v>26</v>
      </c>
      <c r="D31" s="47">
        <v>500000</v>
      </c>
      <c r="E31" s="36"/>
      <c r="F31" s="36"/>
      <c r="G31" s="47">
        <f>D31</f>
        <v>500000</v>
      </c>
    </row>
    <row r="32" spans="1:7" s="6" customFormat="1" ht="33">
      <c r="A32" s="33">
        <v>26</v>
      </c>
      <c r="B32" s="46" t="s">
        <v>31</v>
      </c>
      <c r="C32" s="42" t="s">
        <v>26</v>
      </c>
      <c r="D32" s="48">
        <v>900000</v>
      </c>
      <c r="E32" s="36"/>
      <c r="F32" s="36"/>
      <c r="G32" s="48">
        <f>D32</f>
        <v>900000</v>
      </c>
    </row>
    <row r="33" spans="1:7" s="6" customFormat="1" ht="33">
      <c r="A33" s="33">
        <v>27</v>
      </c>
      <c r="B33" s="46" t="s">
        <v>29</v>
      </c>
      <c r="C33" s="42" t="s">
        <v>26</v>
      </c>
      <c r="D33" s="47">
        <v>1274000</v>
      </c>
      <c r="E33" s="36"/>
      <c r="F33" s="36"/>
      <c r="G33" s="47">
        <f>D33</f>
        <v>1274000</v>
      </c>
    </row>
    <row r="34" spans="1:7" ht="16.5">
      <c r="A34" s="54" t="s">
        <v>0</v>
      </c>
      <c r="B34" s="54"/>
      <c r="C34" s="39"/>
      <c r="D34" s="40">
        <f>SUM(D7:D33)</f>
        <v>966930064</v>
      </c>
      <c r="E34" s="40">
        <f>SUM(E7:E33)</f>
        <v>81522614</v>
      </c>
      <c r="F34" s="40">
        <f>SUM(F7:F33)</f>
        <v>512422050</v>
      </c>
      <c r="G34" s="40">
        <f>SUM(G7:G33)</f>
        <v>372985400</v>
      </c>
    </row>
    <row r="35" spans="1:7" ht="18.75">
      <c r="A35" s="1"/>
      <c r="B35" s="1"/>
      <c r="C35" s="2"/>
      <c r="D35" s="4"/>
      <c r="E35" s="55" t="s">
        <v>9</v>
      </c>
      <c r="F35" s="55"/>
      <c r="G35" s="55"/>
    </row>
    <row r="36" spans="1:6" ht="18.75">
      <c r="A36" s="1"/>
      <c r="B36" s="23"/>
      <c r="C36" s="2"/>
      <c r="D36" s="27"/>
      <c r="E36" s="26"/>
      <c r="F36" s="19"/>
    </row>
    <row r="37" spans="1:6" ht="15">
      <c r="A37" s="1"/>
      <c r="B37" s="13"/>
      <c r="C37" s="2"/>
      <c r="D37" s="28"/>
      <c r="E37" s="3"/>
      <c r="F37" s="20"/>
    </row>
    <row r="38" spans="1:8" ht="15.75">
      <c r="A38" s="1"/>
      <c r="B38" s="5"/>
      <c r="C38" s="2"/>
      <c r="D38" s="16"/>
      <c r="E38" s="30"/>
      <c r="F38" s="21"/>
      <c r="H38" s="50"/>
    </row>
    <row r="39" spans="1:8" ht="15.75">
      <c r="A39" s="1"/>
      <c r="B39" s="1"/>
      <c r="C39" s="14"/>
      <c r="D39" s="16"/>
      <c r="E39" s="3"/>
      <c r="F39" s="22"/>
      <c r="H39" s="50"/>
    </row>
    <row r="40" spans="1:8" ht="15.75">
      <c r="A40" s="1"/>
      <c r="B40" s="1"/>
      <c r="C40" s="14"/>
      <c r="D40" s="16"/>
      <c r="E40" s="3"/>
      <c r="H40" s="50"/>
    </row>
    <row r="41" spans="1:5" ht="18">
      <c r="A41" s="1"/>
      <c r="B41" s="24"/>
      <c r="C41" s="15"/>
      <c r="D41" s="53"/>
      <c r="E41" s="53"/>
    </row>
    <row r="42" spans="1:5" ht="12.75">
      <c r="A42" s="1"/>
      <c r="B42" s="1"/>
      <c r="C42" s="15"/>
      <c r="D42" s="7"/>
      <c r="E42" s="3"/>
    </row>
    <row r="43" spans="1:5" ht="12.75">
      <c r="A43" s="1"/>
      <c r="B43" s="1"/>
      <c r="C43" s="15"/>
      <c r="D43" s="7"/>
      <c r="E43" s="1"/>
    </row>
    <row r="44" spans="1:5" ht="12.75">
      <c r="A44" s="1"/>
      <c r="B44" s="1"/>
      <c r="C44" s="15"/>
      <c r="D44" s="7"/>
      <c r="E44" s="1"/>
    </row>
    <row r="45" spans="1:5" ht="12.75">
      <c r="A45" s="1"/>
      <c r="B45" s="1"/>
      <c r="C45" s="1"/>
      <c r="D45" s="7"/>
      <c r="E45" s="1"/>
    </row>
    <row r="46" spans="1:5" ht="12.75">
      <c r="A46" s="1"/>
      <c r="B46" s="1"/>
      <c r="C46" s="1"/>
      <c r="D46" s="7"/>
      <c r="E46" s="1"/>
    </row>
    <row r="47" spans="1:5" ht="12.75">
      <c r="A47" s="1"/>
      <c r="B47" s="1"/>
      <c r="C47" s="1"/>
      <c r="D47" s="7"/>
      <c r="E47" s="1"/>
    </row>
    <row r="48" spans="1:5" ht="12.75">
      <c r="A48" s="1"/>
      <c r="B48" s="1"/>
      <c r="C48" s="1"/>
      <c r="D48" s="7"/>
      <c r="E48" s="1"/>
    </row>
    <row r="49" spans="2:4" ht="12.75">
      <c r="B49" s="1"/>
      <c r="C49" s="1"/>
      <c r="D49" s="7"/>
    </row>
    <row r="50" spans="4:5" ht="12.75">
      <c r="D50" s="7"/>
      <c r="E50" s="7"/>
    </row>
    <row r="51" spans="4:5" ht="12.75">
      <c r="D51" s="7"/>
      <c r="E51" s="17"/>
    </row>
    <row r="52" ht="12.75">
      <c r="D52" s="7"/>
    </row>
    <row r="53" ht="12.75">
      <c r="D53" s="8"/>
    </row>
    <row r="54" ht="12.75">
      <c r="D54" s="8"/>
    </row>
    <row r="55" ht="12.75">
      <c r="D55" s="8"/>
    </row>
    <row r="56" ht="15.75">
      <c r="D56" s="18"/>
    </row>
    <row r="58" spans="4:5" ht="12.75">
      <c r="D58" s="7"/>
      <c r="E58" s="7"/>
    </row>
    <row r="59" spans="4:5" ht="12.75">
      <c r="D59" s="7"/>
      <c r="E59" s="7"/>
    </row>
    <row r="60" spans="4:5" ht="12.75">
      <c r="D60" s="7"/>
      <c r="E60" s="7"/>
    </row>
    <row r="61" spans="4:5" ht="16.5">
      <c r="D61" s="7"/>
      <c r="E61" s="10"/>
    </row>
    <row r="62" spans="4:5" ht="15">
      <c r="D62" s="7"/>
      <c r="E62" s="11"/>
    </row>
    <row r="63" spans="4:5" ht="16.5">
      <c r="D63" s="7"/>
      <c r="E63" s="10"/>
    </row>
    <row r="64" spans="4:5" ht="16.5">
      <c r="D64" s="7"/>
      <c r="E64" s="10"/>
    </row>
    <row r="65" spans="4:5" ht="16.5">
      <c r="D65" s="7"/>
      <c r="E65" s="10"/>
    </row>
    <row r="66" spans="4:5" ht="12.75">
      <c r="D66" s="7"/>
      <c r="E66" s="7"/>
    </row>
    <row r="67" ht="12.75">
      <c r="D67" s="7"/>
    </row>
    <row r="68" ht="12.75">
      <c r="D68" s="7"/>
    </row>
    <row r="69" ht="12.75">
      <c r="D69" s="7"/>
    </row>
    <row r="70" ht="12.75">
      <c r="D70" s="7"/>
    </row>
    <row r="71" ht="12.75">
      <c r="D71" s="7"/>
    </row>
    <row r="72" ht="12.75">
      <c r="D72" s="7"/>
    </row>
    <row r="73" ht="12.75">
      <c r="D73" s="7"/>
    </row>
    <row r="74" ht="12.75">
      <c r="D74" s="7"/>
    </row>
    <row r="75" ht="12.75">
      <c r="D75" s="7"/>
    </row>
    <row r="76" ht="12.75">
      <c r="D76" s="7"/>
    </row>
    <row r="77" ht="12.75">
      <c r="D77" s="7"/>
    </row>
    <row r="78" ht="12.75">
      <c r="D78" s="7"/>
    </row>
    <row r="79" ht="12.75">
      <c r="D79" s="7"/>
    </row>
    <row r="80" ht="12.75">
      <c r="D80" s="7"/>
    </row>
    <row r="81" ht="12.75">
      <c r="D81" s="7"/>
    </row>
    <row r="82" ht="12.75">
      <c r="D82" s="7"/>
    </row>
    <row r="83" ht="12.75">
      <c r="D83" s="7"/>
    </row>
    <row r="84" ht="12.75">
      <c r="D84" s="7"/>
    </row>
    <row r="85" ht="12.75">
      <c r="D85" s="7"/>
    </row>
    <row r="86" ht="12.75">
      <c r="D86" s="7"/>
    </row>
    <row r="87" ht="12.75">
      <c r="D87" s="7"/>
    </row>
    <row r="88" ht="12.75">
      <c r="D88" s="7"/>
    </row>
    <row r="89" ht="12.75">
      <c r="D89" s="7"/>
    </row>
    <row r="90" ht="12.75">
      <c r="D90" s="7"/>
    </row>
    <row r="91" ht="12.75">
      <c r="D91" s="7"/>
    </row>
    <row r="92" ht="12.75">
      <c r="D92" s="7"/>
    </row>
    <row r="93" ht="12.75">
      <c r="D93" s="7"/>
    </row>
    <row r="94" ht="12.75">
      <c r="D94" s="7"/>
    </row>
    <row r="95" ht="12.75">
      <c r="D95" s="7"/>
    </row>
    <row r="96" ht="12.75">
      <c r="D96" s="7"/>
    </row>
    <row r="97" ht="12.75">
      <c r="D97" s="7"/>
    </row>
    <row r="98" ht="12.75">
      <c r="D98" s="7"/>
    </row>
    <row r="99" ht="12.75">
      <c r="D99" s="7"/>
    </row>
    <row r="100" ht="12.75">
      <c r="D100" s="7"/>
    </row>
    <row r="101" ht="12.75">
      <c r="D101" s="7"/>
    </row>
    <row r="102" ht="12.75">
      <c r="D102" s="7"/>
    </row>
    <row r="103" ht="12.75">
      <c r="D103" s="7"/>
    </row>
    <row r="104" ht="12.75">
      <c r="D104" s="7"/>
    </row>
    <row r="105" ht="12.75">
      <c r="D105" s="7"/>
    </row>
    <row r="106" ht="12.75">
      <c r="D106" s="7"/>
    </row>
    <row r="107" ht="12.75">
      <c r="D107" s="7"/>
    </row>
    <row r="108" ht="12.75">
      <c r="D108" s="7"/>
    </row>
    <row r="109" ht="15">
      <c r="D109" s="9"/>
    </row>
    <row r="110" ht="15">
      <c r="D110" s="9"/>
    </row>
    <row r="111" ht="15">
      <c r="D111" s="9"/>
    </row>
    <row r="112" ht="15">
      <c r="D112" s="9"/>
    </row>
    <row r="113" ht="15">
      <c r="D113" s="9"/>
    </row>
    <row r="114" ht="15">
      <c r="D114" s="9"/>
    </row>
    <row r="115" ht="15">
      <c r="D115" s="9"/>
    </row>
    <row r="116" ht="15">
      <c r="D116" s="9"/>
    </row>
    <row r="117" ht="15">
      <c r="D117" s="9"/>
    </row>
    <row r="118" ht="15">
      <c r="D118" s="9"/>
    </row>
    <row r="119" ht="15">
      <c r="D119" s="9"/>
    </row>
    <row r="120" ht="15">
      <c r="D120" s="9"/>
    </row>
    <row r="121" ht="12.75">
      <c r="D121" s="8"/>
    </row>
    <row r="122" ht="12.75">
      <c r="D122" s="12"/>
    </row>
  </sheetData>
  <sheetProtection/>
  <mergeCells count="9">
    <mergeCell ref="D41:E41"/>
    <mergeCell ref="A1:B1"/>
    <mergeCell ref="A2:B2"/>
    <mergeCell ref="A34:B34"/>
    <mergeCell ref="A4:G4"/>
    <mergeCell ref="D1:G1"/>
    <mergeCell ref="D2:G2"/>
    <mergeCell ref="E35:G35"/>
    <mergeCell ref="F5:G5"/>
  </mergeCells>
  <printOptions/>
  <pageMargins left="0.4724409448818898" right="0.4724409448818898" top="0.7086614173228347" bottom="0.708661417322834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thangpt</dc:creator>
  <cp:keywords/>
  <dc:description/>
  <cp:lastModifiedBy>ntnhan</cp:lastModifiedBy>
  <cp:lastPrinted>2018-01-22T02:25:02Z</cp:lastPrinted>
  <dcterms:created xsi:type="dcterms:W3CDTF">2013-10-30T03:00:03Z</dcterms:created>
  <dcterms:modified xsi:type="dcterms:W3CDTF">2018-02-27T08:43:36Z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